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zak/Dropbox (Personal)/Manuscripts/Papers-Drafts/FiremanOrDoctor/"/>
    </mc:Choice>
  </mc:AlternateContent>
  <xr:revisionPtr revIDLastSave="0" documentId="8_{79CC777D-96F0-F246-BD71-9A1C90A1585E}" xr6:coauthVersionLast="47" xr6:coauthVersionMax="47" xr10:uidLastSave="{00000000-0000-0000-0000-000000000000}"/>
  <bookViews>
    <workbookView xWindow="820" yWindow="760" windowWidth="24040" windowHeight="17720" tabRatio="500" xr2:uid="{00000000-000D-0000-FFFF-FFFF00000000}"/>
  </bookViews>
  <sheets>
    <sheet name="PCP QALY Model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0" i="1" l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E20" i="1" s="1"/>
  <c r="B24" i="1" s="1"/>
  <c r="E12" i="1"/>
  <c r="G12" i="1" s="1"/>
  <c r="E11" i="1"/>
  <c r="G11" i="1" s="1"/>
  <c r="E10" i="1"/>
  <c r="G10" i="1" s="1"/>
  <c r="E9" i="1"/>
  <c r="G9" i="1" s="1"/>
  <c r="G13" i="1" l="1"/>
  <c r="G20" i="1" s="1"/>
  <c r="B25" i="1" l="1"/>
  <c r="B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PCP</author>
  </authors>
  <commentList>
    <comment ref="B5" authorId="0" shapeId="0" xr:uid="{00000000-0006-0000-0000-000001000000}">
      <text>
        <r>
          <rPr>
            <sz val="10"/>
            <rFont val="Arial"/>
            <family val="2"/>
          </rPr>
          <t>Typical US adult primary care panel ~2,000-2,300 (AAFP/JABFM). Exposed as input.</t>
        </r>
      </text>
    </comment>
    <comment ref="B6" authorId="0" shapeId="0" xr:uid="{00000000-0006-0000-0000-000002000000}">
      <text>
        <r>
          <rPr>
            <sz val="10"/>
            <rFont val="Arial"/>
            <family val="2"/>
          </rPr>
          <t>3%/yr real. Per-patient QALY increments below are already discounted, lifetime-annualized values.</t>
        </r>
      </text>
    </comment>
    <comment ref="D9" authorId="0" shapeId="0" xr:uid="{00000000-0006-0000-0000-000005000000}">
      <text>
        <r>
          <rPr>
            <sz val="10"/>
            <rFont val="Arial"/>
            <family val="2"/>
          </rPr>
          <t>~45% of adults have HTN; ~500 actively managed/controlled. Per-pt lifetime QALY ~0.5-0.9 over ~20y -&gt; ~0.03/yr. Shared with cardiology/pharmacy.</t>
        </r>
      </text>
    </comment>
    <comment ref="D10" authorId="0" shapeId="0" xr:uid="{00000000-0006-0000-0000-000006000000}">
      <text>
        <r>
          <rPr>
            <sz val="10"/>
            <rFont val="Arial"/>
            <family val="2"/>
          </rPr>
          <t>~13% smoke. Brief advice adds ~2-3%/yr quit; each quitter ~1-2 QALY. PCP counseling is a central driver -&gt; higher attribution.</t>
        </r>
      </text>
    </comment>
    <comment ref="D11" authorId="0" shapeId="0" xr:uid="{00000000-0006-0000-0000-000007000000}">
      <text>
        <r>
          <rPr>
            <sz val="10"/>
            <rFont val="Arial"/>
            <family val="2"/>
          </rPr>
          <t>~11% prevalence. Glycemic+BP+lipid control ~0.5 QALY lifetime over ~15y. Shared with endocrinology.</t>
        </r>
      </text>
    </comment>
    <comment ref="D12" authorId="0" shapeId="0" xr:uid="{00000000-0006-0000-0000-000008000000}">
      <text>
        <r>
          <rPr>
            <sz val="10"/>
            <rFont val="Arial"/>
            <family val="2"/>
          </rPr>
          <t>Age-eligible subset. Lifetime QALY ~0.15/person over ~25y screening window. PCP orders/refers.</t>
        </r>
      </text>
    </comment>
    <comment ref="D13" authorId="0" shapeId="0" xr:uid="{00000000-0006-0000-0000-000009000000}">
      <text>
        <r>
          <rPr>
            <sz val="10"/>
            <rFont val="Arial"/>
            <family val="2"/>
          </rPr>
          <t>Statin primary-prevention lifetime QALY modest (~0.024-0.042/pt). Shared with cardiology.</t>
        </r>
      </text>
    </comment>
    <comment ref="D14" authorId="0" shapeId="0" xr:uid="{00000000-0006-0000-0000-00000A000000}">
      <text>
        <r>
          <rPr>
            <sz val="10"/>
            <rFont val="Arial"/>
            <family val="2"/>
          </rPr>
          <t>High volume, small per-person QALY. Shared with pharmacies/public health.</t>
        </r>
      </text>
    </comment>
    <comment ref="D15" authorId="0" shapeId="0" xr:uid="{00000000-0006-0000-0000-00000B000000}">
      <text>
        <r>
          <rPr>
            <sz val="10"/>
            <rFont val="Arial"/>
            <family val="2"/>
          </rPr>
          <t>~2% prevalence. Anticoag vs none cuts stroke ~64%; ~0.25 QALY/pt lifetime. Shared with cardiology.</t>
        </r>
      </text>
    </comment>
    <comment ref="D16" authorId="0" shapeId="0" xr:uid="{00000000-0006-0000-0000-00000C000000}">
      <text>
        <r>
          <rPr>
            <sz val="10"/>
            <rFont val="Arial"/>
            <family val="2"/>
          </rPr>
          <t>Secondary prevention &amp; risk-factor bundling.</t>
        </r>
      </text>
    </comment>
    <comment ref="D17" authorId="0" shapeId="0" xr:uid="{00000000-0006-0000-0000-00000D000000}">
      <text>
        <r>
          <rPr>
            <sz val="10"/>
            <rFont val="Arial"/>
            <family val="2"/>
          </rPr>
          <t>~10% treated. Remission adds ~0.2-0.3 utility; net ~0.07/yr. Heavily shared (therapy, psychiatry, meds) -&gt; low attribution.</t>
        </r>
      </text>
    </comment>
    <comment ref="D18" authorId="0" shapeId="0" xr:uid="{00000000-0006-0000-0000-00000E000000}">
      <text>
        <r>
          <rPr>
            <sz val="10"/>
            <rFont val="Arial"/>
            <family val="2"/>
          </rPr>
          <t>Function &amp; symptom QoL gains. Shared with specialists.</t>
        </r>
      </text>
    </comment>
    <comment ref="D19" authorId="0" shapeId="0" xr:uid="{00000000-0006-0000-0000-00000F000000}">
      <text>
        <r>
          <rPr>
            <sz val="10"/>
            <rFont val="Arial"/>
            <family val="2"/>
          </rPr>
          <t>Whole-panel continuity effect not captured lever-by-lever (Basu supply-mortality residual).</t>
        </r>
      </text>
    </comment>
    <comment ref="B28" authorId="0" shapeId="0" xr:uid="{00000000-0006-0000-0000-000003000000}">
      <text>
        <r>
          <rPr>
            <sz val="10"/>
            <rFont val="Arial"/>
            <family val="2"/>
          </rPr>
          <t>10 PCP/100k -&gt; CV -0.9%, cancer -1.0%, resp -1.4%. Applied to US cause-specific death rates ~ 4.9 deaths averted/100k/yr per 10 PCP -&gt; 0.49 per 1 PCP. Ecological association (upper bound, confounded).</t>
        </r>
      </text>
    </comment>
    <comment ref="B29" authorId="0" shapeId="0" xr:uid="{00000000-0006-0000-0000-000004000000}">
      <text>
        <r>
          <rPr>
            <sz val="10"/>
            <rFont val="Arial"/>
            <family val="2"/>
          </rPr>
          <t>Averted deaths skew older (CV/cancer/resp, mean age ~72); ~10 undiscounted LE x quality ~0.75, discounted ~8 QALYs.</t>
        </r>
      </text>
    </comment>
  </commentList>
</comments>
</file>

<file path=xl/sharedStrings.xml><?xml version="1.0" encoding="utf-8"?>
<sst xmlns="http://schemas.openxmlformats.org/spreadsheetml/2006/main" count="106" uniqueCount="97">
  <si>
    <t>QALY Model — QALYs Generated per Year by an Urban Adult Primary Care Physician (MD)</t>
  </si>
  <si>
    <t>Marginal / realistic attribution • all three pathways (mortality, prevention, morbidity) • adult general primary care. Blue = input; black = formula. Method: QALY.yaml.</t>
  </si>
  <si>
    <t>GLOBAL INPUTS</t>
  </si>
  <si>
    <t>Adult panel size (patients)</t>
  </si>
  <si>
    <t>Discount rate (embedded in per-patient increments)</t>
  </si>
  <si>
    <t>Lever (intervention)</t>
  </si>
  <si>
    <t>Pathway</t>
  </si>
  <si>
    <t>Eligible patients in panel</t>
  </si>
  <si>
    <t>Per-patient QALY / yr (gross, discounted)</t>
  </si>
  <si>
    <t>Gross panel QALY / yr</t>
  </si>
  <si>
    <t>Marginal attribution to PCP</t>
  </si>
  <si>
    <t>Attributed QALY / yr</t>
  </si>
  <si>
    <t>Hypertension detection &amp; control</t>
  </si>
  <si>
    <t>Mort+Prev</t>
  </si>
  <si>
    <t>Smoking cessation counseling</t>
  </si>
  <si>
    <t>Diabetes management</t>
  </si>
  <si>
    <t>Cancer screening (CRC/breast/cervical/lung)</t>
  </si>
  <si>
    <t>Lipid / statin management</t>
  </si>
  <si>
    <t>Immunizations (flu/pneumo/COVID/zoster)</t>
  </si>
  <si>
    <t>Prev</t>
  </si>
  <si>
    <t>Atrial fibrillation anticoagulation</t>
  </si>
  <si>
    <t>Aspirin / global CVD risk management</t>
  </si>
  <si>
    <t>Depression &amp; anxiety treatment</t>
  </si>
  <si>
    <t>Morbidity</t>
  </si>
  <si>
    <t>Chronic symptom control (pain/COPD/GERD)</t>
  </si>
  <si>
    <t>Continuity &amp; care coordination (residual)</t>
  </si>
  <si>
    <t>TOTAL — bottom-up attributed</t>
  </si>
  <si>
    <t>OUTPUTS</t>
  </si>
  <si>
    <t>Bottom-up: QALYs per PCP per year (attributed)</t>
  </si>
  <si>
    <t>Gross (all-provider) QALYs stewarded by panel / yr</t>
  </si>
  <si>
    <t>Implied blended attribution</t>
  </si>
  <si>
    <t>TOP-DOWN CROSS-CHECK (Basu 2019, marginal, mortality only)</t>
  </si>
  <si>
    <t>Deaths averted / yr per marginal PCP</t>
  </si>
  <si>
    <t>Discounted QALYs per averted death</t>
  </si>
  <si>
    <t>Top-down mortality-pathway QALYs / PCP / yr</t>
  </si>
  <si>
    <t>Mortality only; excludes morbidity/QoL -&gt; expect &lt; bottom-up total</t>
  </si>
  <si>
    <t>ASSUMPTIONS, METHOD &amp; THE KEY DIVERGENCE</t>
  </si>
  <si>
    <t>•  Chain: Eligible patients x per-patient annual QALY increment = gross panel QALY; x marginal attribution = QALY credited to PCP. Sum across levers.</t>
  </si>
  <si>
    <t>•  COUNTERFACTUAL is realistic: if this PCP is absent, some care is delivered elsewhere (ED, specialists, pharmacies) — so credit is marginal, not full.</t>
  </si>
  <si>
    <t>•  ATTRIBUTION is the dominant swing factor. Per-lever shares (30-50%) reflect how PCP-driven vs shared each lever is. Blended ~35-40%.</t>
  </si>
  <si>
    <t>•  Per-patient increments are lifetime QALY gains annualized over the treatment horizon and discounted at 3%. They are order-of-magnitude, from CEA literature.</t>
  </si>
  <si>
    <t>•  TOP-DOWN vs BOTTOM-UP DIVERGE: Basu marginal mortality-only gives ~3-4 QALYs/PCP/yr; bottom-up all-pathway gives ~25-28. They measure different things —</t>
  </si>
  <si>
    <t>•     top-down captures only the marginal ecological mortality effect (diminishing returns, likely UNDERstates a typical PCP); bottom-up adds morbidity/QoL and</t>
  </si>
  <si>
    <t>•     non-fatal events but risks over-attribution. Truth is bracketed between. Reported band: ~15-30 QALYs/PCP/yr, central ~20.</t>
  </si>
  <si>
    <t>•  MARGINAL vs AVERAGE: Basu is the value of the marginal PCP at current density; a typical PCP's average product is higher. This asymmetry widens the band.</t>
  </si>
  <si>
    <t>•  Morbidity utilities (depression, chronic symptoms) are the softest inputs and materially move the total — replace with sourced EQ-5D values before any real use.</t>
  </si>
  <si>
    <t>•  For comparison: the general-surgery model gave ~21-30 QALYs/surgeon/yr. Primary care lands in a similar magnitude but is far more attribution- and assumption-sensitive.</t>
  </si>
  <si>
    <t>PARAMETER RANGES &amp; SWING FACTORS</t>
  </si>
  <si>
    <t>Parameter</t>
  </si>
  <si>
    <t>Base</t>
  </si>
  <si>
    <t>Plausible range / note</t>
  </si>
  <si>
    <t>Blended attribution</t>
  </si>
  <si>
    <t>~37%</t>
  </si>
  <si>
    <t>20-55% — THE swing factor; moves headline ~10-35 QALYs.</t>
  </si>
  <si>
    <t>Panel size</t>
  </si>
  <si>
    <t>2,000</t>
  </si>
  <si>
    <t>1,500-2,500; scales gross linearly.</t>
  </si>
  <si>
    <t>Depression/morbidity increment</t>
  </si>
  <si>
    <t>0.07/yr</t>
  </si>
  <si>
    <t>0.03-0.12; softest input, large lever.</t>
  </si>
  <si>
    <t>Hypertension increment</t>
  </si>
  <si>
    <t>0.030/yr</t>
  </si>
  <si>
    <t>0.02-0.05; largest single mortality lever.</t>
  </si>
  <si>
    <t>Discount rate</t>
  </si>
  <si>
    <t>3%</t>
  </si>
  <si>
    <t>0-5%; embedded in increments.</t>
  </si>
  <si>
    <t>Top-down deaths averted/PCP</t>
  </si>
  <si>
    <t>0.49</t>
  </si>
  <si>
    <t>Ecological, confounded; upper-bound association.</t>
  </si>
  <si>
    <t>QALYs per averted death</t>
  </si>
  <si>
    <t>8</t>
  </si>
  <si>
    <t>6-11; older decedents, deferred not cured.</t>
  </si>
  <si>
    <t>DATA SOURCES</t>
  </si>
  <si>
    <t>PCP supply -&gt; mortality/LE</t>
  </si>
  <si>
    <t>Basu et al., JAMA Intern Med 2019 (10 PCP/100k = +51.5 days LE)</t>
  </si>
  <si>
    <t>https://jamanetwork.com/journals/jamainternalmedicine/fullarticle/2724393</t>
  </si>
  <si>
    <t>Preventive service QALY ranking</t>
  </si>
  <si>
    <t>Maciosek et al., Ann Fam Med 2017 (clinically preventable burden in QALYs)</t>
  </si>
  <si>
    <t>https://pmc.ncbi.nlm.nih.gov/articles/PMC5217840/</t>
  </si>
  <si>
    <t>AAFP FPM — panel size / reasonable panel</t>
  </si>
  <si>
    <t>https://www.aafp.org/pubs/fpm/issues/2007/0400/p44.html</t>
  </si>
  <si>
    <t>Statin primary prevention CEA</t>
  </si>
  <si>
    <t>Beyond 10-year risk: statin primary-prevention cost-effectiveness</t>
  </si>
  <si>
    <t>https://www.ncbi.nlm.nih.gov/pmc/articles/PMC9022692/</t>
  </si>
  <si>
    <t>AFib anticoagulation QALY</t>
  </si>
  <si>
    <t>Apixaban vs warfarin cost-utility (QALE ~11 yrs)</t>
  </si>
  <si>
    <t>https://www.ncbi.nlm.nih.gov/pmc/articles/PMC3467203/</t>
  </si>
  <si>
    <t>Colorectal screening QALY</t>
  </si>
  <si>
    <t>USPSTF CRC screening decision analysis (~0.14-0.36 QALY/person)</t>
  </si>
  <si>
    <t>https://www.ncbi.nlm.nih.gov/books/NBK570823/</t>
  </si>
  <si>
    <t>Influenza vaccination CEA</t>
  </si>
  <si>
    <t>Influenza vaccination health impact &amp; cost-effectiveness, adults 50+</t>
  </si>
  <si>
    <t>https://pubmed.ncbi.nlm.nih.gov/16777545/</t>
  </si>
  <si>
    <t>Tobacco intervention impact</t>
  </si>
  <si>
    <t>Repeated tobacco-use screening &amp; intervention: health impact</t>
  </si>
  <si>
    <t>https://www.sciencedirect.com/science/article/abs/pii/S0749379706001255</t>
  </si>
  <si>
    <t>Method reference: QALY.yaml (this project). Prevention/morbidity-heavy profession — see three_qaly_pathways guidance.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</si>
</sst>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"/>
    <numFmt numFmtId="166" formatCode="0.0"/>
  </numFmts>
  <fonts count="18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4"/>
      <color rgb="FFFFFFFF"/>
      <name val="Arial"/>
      <family val="2"/>
    </font>
    <font>
      <i/>
      <sz val="9"/>
      <color rgb="FFFFFFFF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9"/>
      <color rgb="FFFFFFFF"/>
      <name val="Arial"/>
      <family val="2"/>
    </font>
    <font>
      <sz val="9"/>
      <color rgb="FF595959"/>
      <name val="Arial"/>
      <family val="2"/>
    </font>
    <font>
      <sz val="10"/>
      <color rgb="FF0000FF"/>
      <name val="Arial"/>
      <family val="2"/>
    </font>
    <font>
      <b/>
      <sz val="10"/>
      <color rgb="FF000000"/>
      <name val="Arial"/>
      <family val="2"/>
    </font>
    <font>
      <b/>
      <sz val="12"/>
      <color rgb="FFC00000"/>
      <name val="Arial"/>
      <family val="2"/>
    </font>
    <font>
      <i/>
      <sz val="9"/>
      <color rgb="FF595959"/>
      <name val="Arial"/>
      <family val="2"/>
    </font>
    <font>
      <sz val="9"/>
      <color rgb="FF000000"/>
      <name val="Arial"/>
      <family val="2"/>
    </font>
    <font>
      <b/>
      <sz val="10"/>
      <color rgb="FF385723"/>
      <name val="Arial"/>
      <family val="2"/>
    </font>
    <font>
      <b/>
      <sz val="9"/>
      <color rgb="FF000000"/>
      <name val="Arial"/>
      <family val="2"/>
    </font>
    <font>
      <sz val="9"/>
      <color rgb="FF0563C1"/>
      <name val="Arial"/>
      <family val="2"/>
    </font>
    <font>
      <b/>
      <i/>
      <sz val="9"/>
      <color rgb="FF59595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85723"/>
        <bgColor rgb="FF595959"/>
      </patternFill>
    </fill>
    <fill>
      <patternFill patternType="solid">
        <fgColor rgb="FFFFF2CC"/>
        <bgColor rgb="FFFFFFFF"/>
      </patternFill>
    </fill>
    <fill>
      <patternFill patternType="solid">
        <fgColor rgb="FFD6E4F0"/>
        <bgColor rgb="FFCCFFFF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7" fillId="0" borderId="0" xfId="0" applyFont="1"/>
    <xf numFmtId="0" fontId="16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6" fillId="3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0" fillId="4" borderId="1" xfId="0" applyFill="1" applyBorder="1"/>
    <xf numFmtId="166" fontId="10" fillId="4" borderId="1" xfId="0" applyNumberFormat="1" applyFont="1" applyFill="1" applyBorder="1" applyAlignment="1">
      <alignment horizontal="center" vertical="center" wrapText="1"/>
    </xf>
    <xf numFmtId="166" fontId="11" fillId="3" borderId="0" xfId="0" applyNumberFormat="1" applyFont="1" applyFill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2" fontId="9" fillId="3" borderId="0" xfId="0" applyNumberFormat="1" applyFont="1" applyFill="1" applyAlignment="1">
      <alignment horizontal="center" vertical="center" wrapText="1"/>
    </xf>
    <xf numFmtId="166" fontId="9" fillId="3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563C1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857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ciencedirect.com/science/article/abs/pii/S0749379706001255" TargetMode="External"/><Relationship Id="rId3" Type="http://schemas.openxmlformats.org/officeDocument/2006/relationships/hyperlink" Target="https://www.aafp.org/pubs/fpm/issues/2007/0400/p44.html" TargetMode="External"/><Relationship Id="rId7" Type="http://schemas.openxmlformats.org/officeDocument/2006/relationships/hyperlink" Target="https://pubmed.ncbi.nlm.nih.gov/16777545/" TargetMode="External"/><Relationship Id="rId2" Type="http://schemas.openxmlformats.org/officeDocument/2006/relationships/hyperlink" Target="https://pmc.ncbi.nlm.nih.gov/articles/PMC5217840/" TargetMode="External"/><Relationship Id="rId1" Type="http://schemas.openxmlformats.org/officeDocument/2006/relationships/hyperlink" Target="https://jamanetwork.com/journals/jamainternalmedicine/fullarticle/2724393" TargetMode="External"/><Relationship Id="rId6" Type="http://schemas.openxmlformats.org/officeDocument/2006/relationships/hyperlink" Target="https://www.ncbi.nlm.nih.gov/books/NBK570823/" TargetMode="External"/><Relationship Id="rId5" Type="http://schemas.openxmlformats.org/officeDocument/2006/relationships/hyperlink" Target="https://www.ncbi.nlm.nih.gov/pmc/articles/PMC3467203/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www.ncbi.nlm.nih.gov/pmc/articles/PMC9022692/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zoomScaleNormal="100" workbookViewId="0">
      <selection sqref="A1:G1"/>
    </sheetView>
  </sheetViews>
  <sheetFormatPr baseColWidth="10" defaultColWidth="8.6640625" defaultRowHeight="15" x14ac:dyDescent="0.2"/>
  <cols>
    <col min="1" max="1" width="40" customWidth="1"/>
    <col min="2" max="2" width="13" customWidth="1"/>
    <col min="3" max="3" width="16" customWidth="1"/>
    <col min="4" max="4" width="17" customWidth="1"/>
    <col min="5" max="5" width="15" customWidth="1"/>
    <col min="6" max="7" width="14" customWidth="1"/>
  </cols>
  <sheetData>
    <row r="1" spans="1:7" ht="24" customHeight="1" x14ac:dyDescent="0.2">
      <c r="A1" s="9" t="s">
        <v>0</v>
      </c>
      <c r="B1" s="9"/>
      <c r="C1" s="9"/>
      <c r="D1" s="9"/>
      <c r="E1" s="9"/>
      <c r="F1" s="9"/>
      <c r="G1" s="9"/>
    </row>
    <row r="2" spans="1:7" ht="25.5" customHeight="1" x14ac:dyDescent="0.2">
      <c r="A2" s="8" t="s">
        <v>1</v>
      </c>
      <c r="B2" s="8"/>
      <c r="C2" s="8"/>
      <c r="D2" s="8"/>
      <c r="E2" s="8"/>
      <c r="F2" s="8"/>
      <c r="G2" s="8"/>
    </row>
    <row r="4" spans="1:7" ht="15" customHeight="1" x14ac:dyDescent="0.2">
      <c r="A4" s="7" t="s">
        <v>2</v>
      </c>
      <c r="B4" s="7"/>
      <c r="C4" s="7"/>
    </row>
    <row r="5" spans="1:7" x14ac:dyDescent="0.2">
      <c r="A5" s="10" t="s">
        <v>3</v>
      </c>
      <c r="B5" s="11">
        <v>2000</v>
      </c>
    </row>
    <row r="6" spans="1:7" ht="28" x14ac:dyDescent="0.2">
      <c r="A6" s="10" t="s">
        <v>4</v>
      </c>
      <c r="B6" s="12">
        <v>0.03</v>
      </c>
    </row>
    <row r="8" spans="1:7" ht="43.5" customHeight="1" x14ac:dyDescent="0.2">
      <c r="A8" s="13" t="s">
        <v>5</v>
      </c>
      <c r="B8" s="13" t="s">
        <v>6</v>
      </c>
      <c r="C8" s="13" t="s">
        <v>7</v>
      </c>
      <c r="D8" s="13" t="s">
        <v>8</v>
      </c>
      <c r="E8" s="13" t="s">
        <v>9</v>
      </c>
      <c r="F8" s="13" t="s">
        <v>10</v>
      </c>
      <c r="G8" s="13" t="s">
        <v>11</v>
      </c>
    </row>
    <row r="9" spans="1:7" x14ac:dyDescent="0.2">
      <c r="A9" s="14" t="s">
        <v>12</v>
      </c>
      <c r="B9" s="15" t="s">
        <v>13</v>
      </c>
      <c r="C9" s="16">
        <v>500</v>
      </c>
      <c r="D9" s="17">
        <v>0.03</v>
      </c>
      <c r="E9" s="18">
        <f t="shared" ref="E9:E19" si="0">C9*D9</f>
        <v>15</v>
      </c>
      <c r="F9" s="19">
        <v>0.35</v>
      </c>
      <c r="G9" s="18">
        <f t="shared" ref="G9:G19" si="1">E9*F9</f>
        <v>5.25</v>
      </c>
    </row>
    <row r="10" spans="1:7" x14ac:dyDescent="0.2">
      <c r="A10" s="14" t="s">
        <v>14</v>
      </c>
      <c r="B10" s="15" t="s">
        <v>13</v>
      </c>
      <c r="C10" s="16">
        <v>260</v>
      </c>
      <c r="D10" s="17">
        <v>0.03</v>
      </c>
      <c r="E10" s="18">
        <f t="shared" si="0"/>
        <v>7.8</v>
      </c>
      <c r="F10" s="19">
        <v>0.45</v>
      </c>
      <c r="G10" s="18">
        <f t="shared" si="1"/>
        <v>3.51</v>
      </c>
    </row>
    <row r="11" spans="1:7" x14ac:dyDescent="0.2">
      <c r="A11" s="14" t="s">
        <v>15</v>
      </c>
      <c r="B11" s="15" t="s">
        <v>13</v>
      </c>
      <c r="C11" s="16">
        <v>220</v>
      </c>
      <c r="D11" s="17">
        <v>0.03</v>
      </c>
      <c r="E11" s="18">
        <f t="shared" si="0"/>
        <v>6.6</v>
      </c>
      <c r="F11" s="19">
        <v>0.38</v>
      </c>
      <c r="G11" s="18">
        <f t="shared" si="1"/>
        <v>2.508</v>
      </c>
    </row>
    <row r="12" spans="1:7" x14ac:dyDescent="0.2">
      <c r="A12" s="14" t="s">
        <v>16</v>
      </c>
      <c r="B12" s="15" t="s">
        <v>13</v>
      </c>
      <c r="C12" s="16">
        <v>900</v>
      </c>
      <c r="D12" s="17">
        <v>7.0000000000000001E-3</v>
      </c>
      <c r="E12" s="18">
        <f t="shared" si="0"/>
        <v>6.3</v>
      </c>
      <c r="F12" s="19">
        <v>0.45</v>
      </c>
      <c r="G12" s="18">
        <f t="shared" si="1"/>
        <v>2.835</v>
      </c>
    </row>
    <row r="13" spans="1:7" x14ac:dyDescent="0.2">
      <c r="A13" s="14" t="s">
        <v>17</v>
      </c>
      <c r="B13" s="15" t="s">
        <v>13</v>
      </c>
      <c r="C13" s="16">
        <v>600</v>
      </c>
      <c r="D13" s="17">
        <v>4.0000000000000001E-3</v>
      </c>
      <c r="E13" s="18">
        <f t="shared" si="0"/>
        <v>2.4</v>
      </c>
      <c r="F13" s="19">
        <v>0.4</v>
      </c>
      <c r="G13" s="18">
        <f t="shared" si="1"/>
        <v>0.96</v>
      </c>
    </row>
    <row r="14" spans="1:7" x14ac:dyDescent="0.2">
      <c r="A14" s="14" t="s">
        <v>18</v>
      </c>
      <c r="B14" s="15" t="s">
        <v>19</v>
      </c>
      <c r="C14" s="16">
        <v>1500</v>
      </c>
      <c r="D14" s="17">
        <v>2.5000000000000001E-3</v>
      </c>
      <c r="E14" s="18">
        <f t="shared" si="0"/>
        <v>3.75</v>
      </c>
      <c r="F14" s="19">
        <v>0.45</v>
      </c>
      <c r="G14" s="18">
        <f t="shared" si="1"/>
        <v>1.6875</v>
      </c>
    </row>
    <row r="15" spans="1:7" x14ac:dyDescent="0.2">
      <c r="A15" s="14" t="s">
        <v>20</v>
      </c>
      <c r="B15" s="15" t="s">
        <v>13</v>
      </c>
      <c r="C15" s="16">
        <v>45</v>
      </c>
      <c r="D15" s="17">
        <v>2.5000000000000001E-2</v>
      </c>
      <c r="E15" s="18">
        <f t="shared" si="0"/>
        <v>1.125</v>
      </c>
      <c r="F15" s="19">
        <v>0.35</v>
      </c>
      <c r="G15" s="18">
        <f t="shared" si="1"/>
        <v>0.39374999999999999</v>
      </c>
    </row>
    <row r="16" spans="1:7" x14ac:dyDescent="0.2">
      <c r="A16" s="14" t="s">
        <v>21</v>
      </c>
      <c r="B16" s="15" t="s">
        <v>13</v>
      </c>
      <c r="C16" s="16">
        <v>300</v>
      </c>
      <c r="D16" s="17">
        <v>6.0000000000000001E-3</v>
      </c>
      <c r="E16" s="18">
        <f t="shared" si="0"/>
        <v>1.8</v>
      </c>
      <c r="F16" s="19">
        <v>0.4</v>
      </c>
      <c r="G16" s="18">
        <f t="shared" si="1"/>
        <v>0.72000000000000008</v>
      </c>
    </row>
    <row r="17" spans="1:7" x14ac:dyDescent="0.2">
      <c r="A17" s="14" t="s">
        <v>22</v>
      </c>
      <c r="B17" s="15" t="s">
        <v>23</v>
      </c>
      <c r="C17" s="16">
        <v>200</v>
      </c>
      <c r="D17" s="17">
        <v>7.0000000000000007E-2</v>
      </c>
      <c r="E17" s="18">
        <f t="shared" si="0"/>
        <v>14.000000000000002</v>
      </c>
      <c r="F17" s="19">
        <v>0.3</v>
      </c>
      <c r="G17" s="18">
        <f t="shared" si="1"/>
        <v>4.2</v>
      </c>
    </row>
    <row r="18" spans="1:7" x14ac:dyDescent="0.2">
      <c r="A18" s="14" t="s">
        <v>24</v>
      </c>
      <c r="B18" s="15" t="s">
        <v>23</v>
      </c>
      <c r="C18" s="16">
        <v>400</v>
      </c>
      <c r="D18" s="17">
        <v>0.03</v>
      </c>
      <c r="E18" s="18">
        <f t="shared" si="0"/>
        <v>12</v>
      </c>
      <c r="F18" s="19">
        <v>0.33</v>
      </c>
      <c r="G18" s="18">
        <f t="shared" si="1"/>
        <v>3.96</v>
      </c>
    </row>
    <row r="19" spans="1:7" x14ac:dyDescent="0.2">
      <c r="A19" s="14" t="s">
        <v>25</v>
      </c>
      <c r="B19" s="15" t="s">
        <v>13</v>
      </c>
      <c r="C19" s="16">
        <v>2000</v>
      </c>
      <c r="D19" s="17">
        <v>1.5E-3</v>
      </c>
      <c r="E19" s="18">
        <f t="shared" si="0"/>
        <v>3</v>
      </c>
      <c r="F19" s="19">
        <v>0.5</v>
      </c>
      <c r="G19" s="18">
        <f t="shared" si="1"/>
        <v>1.5</v>
      </c>
    </row>
    <row r="20" spans="1:7" x14ac:dyDescent="0.2">
      <c r="A20" s="20" t="s">
        <v>26</v>
      </c>
      <c r="B20" s="21"/>
      <c r="C20" s="21"/>
      <c r="E20" s="22">
        <f>SUM(E9:E19)</f>
        <v>73.774999999999991</v>
      </c>
      <c r="F20" s="21"/>
      <c r="G20" s="22">
        <f>SUM(G9:G19)</f>
        <v>27.524250000000002</v>
      </c>
    </row>
    <row r="22" spans="1:7" ht="15" customHeight="1" x14ac:dyDescent="0.2">
      <c r="A22" s="7" t="s">
        <v>27</v>
      </c>
      <c r="B22" s="7"/>
      <c r="C22" s="7"/>
    </row>
    <row r="23" spans="1:7" ht="16" x14ac:dyDescent="0.2">
      <c r="A23" s="10" t="s">
        <v>28</v>
      </c>
      <c r="B23" s="23">
        <f>G20</f>
        <v>27.524250000000002</v>
      </c>
    </row>
    <row r="24" spans="1:7" ht="28" x14ac:dyDescent="0.2">
      <c r="A24" s="10" t="s">
        <v>29</v>
      </c>
      <c r="B24" s="24">
        <f>E20</f>
        <v>73.774999999999991</v>
      </c>
    </row>
    <row r="25" spans="1:7" x14ac:dyDescent="0.2">
      <c r="A25" s="10" t="s">
        <v>30</v>
      </c>
      <c r="B25" s="25">
        <f>G20/E20</f>
        <v>0.37308370044052869</v>
      </c>
    </row>
    <row r="27" spans="1:7" ht="15" customHeight="1" x14ac:dyDescent="0.2">
      <c r="A27" s="7" t="s">
        <v>31</v>
      </c>
      <c r="B27" s="7"/>
      <c r="C27" s="7"/>
    </row>
    <row r="28" spans="1:7" x14ac:dyDescent="0.2">
      <c r="A28" s="10" t="s">
        <v>32</v>
      </c>
      <c r="B28" s="26">
        <v>0.49</v>
      </c>
    </row>
    <row r="29" spans="1:7" x14ac:dyDescent="0.2">
      <c r="A29" s="10" t="s">
        <v>33</v>
      </c>
      <c r="B29" s="27">
        <v>8</v>
      </c>
    </row>
    <row r="30" spans="1:7" ht="65" x14ac:dyDescent="0.2">
      <c r="A30" s="28" t="s">
        <v>34</v>
      </c>
      <c r="B30" s="23">
        <f>B28*B29</f>
        <v>3.92</v>
      </c>
      <c r="C30" s="29" t="s">
        <v>35</v>
      </c>
    </row>
    <row r="32" spans="1:7" ht="15" customHeight="1" x14ac:dyDescent="0.2">
      <c r="A32" s="7" t="s">
        <v>36</v>
      </c>
      <c r="B32" s="7"/>
      <c r="C32" s="7"/>
      <c r="D32" s="7"/>
      <c r="E32" s="7"/>
      <c r="F32" s="7"/>
      <c r="G32" s="7"/>
    </row>
    <row r="33" spans="1:7" ht="25.5" customHeight="1" x14ac:dyDescent="0.2">
      <c r="A33" s="6" t="s">
        <v>37</v>
      </c>
      <c r="B33" s="6"/>
      <c r="C33" s="6"/>
      <c r="D33" s="6"/>
      <c r="E33" s="6"/>
      <c r="F33" s="6"/>
      <c r="G33" s="6"/>
    </row>
    <row r="34" spans="1:7" ht="25.5" customHeight="1" x14ac:dyDescent="0.2">
      <c r="A34" s="6" t="s">
        <v>38</v>
      </c>
      <c r="B34" s="6"/>
      <c r="C34" s="6"/>
      <c r="D34" s="6"/>
      <c r="E34" s="6"/>
      <c r="F34" s="6"/>
      <c r="G34" s="6"/>
    </row>
    <row r="35" spans="1:7" ht="25.5" customHeight="1" x14ac:dyDescent="0.2">
      <c r="A35" s="6" t="s">
        <v>39</v>
      </c>
      <c r="B35" s="6"/>
      <c r="C35" s="6"/>
      <c r="D35" s="6"/>
      <c r="E35" s="6"/>
      <c r="F35" s="6"/>
      <c r="G35" s="6"/>
    </row>
    <row r="36" spans="1:7" ht="25.5" customHeight="1" x14ac:dyDescent="0.2">
      <c r="A36" s="6" t="s">
        <v>40</v>
      </c>
      <c r="B36" s="6"/>
      <c r="C36" s="6"/>
      <c r="D36" s="6"/>
      <c r="E36" s="6"/>
      <c r="F36" s="6"/>
      <c r="G36" s="6"/>
    </row>
    <row r="37" spans="1:7" ht="25.5" customHeight="1" x14ac:dyDescent="0.2">
      <c r="A37" s="6" t="s">
        <v>41</v>
      </c>
      <c r="B37" s="6"/>
      <c r="C37" s="6"/>
      <c r="D37" s="6"/>
      <c r="E37" s="6"/>
      <c r="F37" s="6"/>
      <c r="G37" s="6"/>
    </row>
    <row r="38" spans="1:7" ht="25.5" customHeight="1" x14ac:dyDescent="0.2">
      <c r="A38" s="6" t="s">
        <v>42</v>
      </c>
      <c r="B38" s="6"/>
      <c r="C38" s="6"/>
      <c r="D38" s="6"/>
      <c r="E38" s="6"/>
      <c r="F38" s="6"/>
      <c r="G38" s="6"/>
    </row>
    <row r="39" spans="1:7" ht="25.5" customHeight="1" x14ac:dyDescent="0.2">
      <c r="A39" s="6" t="s">
        <v>43</v>
      </c>
      <c r="B39" s="6"/>
      <c r="C39" s="6"/>
      <c r="D39" s="6"/>
      <c r="E39" s="6"/>
      <c r="F39" s="6"/>
      <c r="G39" s="6"/>
    </row>
    <row r="40" spans="1:7" ht="25.5" customHeight="1" x14ac:dyDescent="0.2">
      <c r="A40" s="6" t="s">
        <v>44</v>
      </c>
      <c r="B40" s="6"/>
      <c r="C40" s="6"/>
      <c r="D40" s="6"/>
      <c r="E40" s="6"/>
      <c r="F40" s="6"/>
      <c r="G40" s="6"/>
    </row>
    <row r="41" spans="1:7" ht="25.5" customHeight="1" x14ac:dyDescent="0.2">
      <c r="A41" s="6" t="s">
        <v>45</v>
      </c>
      <c r="B41" s="6"/>
      <c r="C41" s="6"/>
      <c r="D41" s="6"/>
      <c r="E41" s="6"/>
      <c r="F41" s="6"/>
      <c r="G41" s="6"/>
    </row>
    <row r="42" spans="1:7" ht="25.5" customHeight="1" x14ac:dyDescent="0.2">
      <c r="A42" s="6" t="s">
        <v>46</v>
      </c>
      <c r="B42" s="6"/>
      <c r="C42" s="6"/>
      <c r="D42" s="6"/>
      <c r="E42" s="6"/>
      <c r="F42" s="6"/>
      <c r="G42" s="6"/>
    </row>
    <row r="44" spans="1:7" x14ac:dyDescent="0.2">
      <c r="A44" s="5" t="s">
        <v>47</v>
      </c>
      <c r="B44" s="5"/>
      <c r="C44" s="5"/>
      <c r="D44" s="5"/>
      <c r="E44" s="5"/>
      <c r="F44" s="5"/>
      <c r="G44" s="5"/>
    </row>
    <row r="45" spans="1:7" ht="15" customHeight="1" x14ac:dyDescent="0.2">
      <c r="A45" s="30" t="s">
        <v>48</v>
      </c>
      <c r="B45" s="30" t="s">
        <v>49</v>
      </c>
      <c r="C45" s="4" t="s">
        <v>50</v>
      </c>
      <c r="D45" s="4"/>
      <c r="E45" s="4"/>
      <c r="F45" s="4"/>
      <c r="G45" s="4"/>
    </row>
    <row r="46" spans="1:7" ht="21.75" customHeight="1" x14ac:dyDescent="0.2">
      <c r="A46" s="31" t="s">
        <v>51</v>
      </c>
      <c r="B46" s="31" t="s">
        <v>52</v>
      </c>
      <c r="C46" s="3" t="s">
        <v>53</v>
      </c>
      <c r="D46" s="3"/>
      <c r="E46" s="3"/>
      <c r="F46" s="3"/>
      <c r="G46" s="3"/>
    </row>
    <row r="47" spans="1:7" ht="21.75" customHeight="1" x14ac:dyDescent="0.2">
      <c r="A47" s="31" t="s">
        <v>54</v>
      </c>
      <c r="B47" s="31" t="s">
        <v>55</v>
      </c>
      <c r="C47" s="3" t="s">
        <v>56</v>
      </c>
      <c r="D47" s="3"/>
      <c r="E47" s="3"/>
      <c r="F47" s="3"/>
      <c r="G47" s="3"/>
    </row>
    <row r="48" spans="1:7" ht="21.75" customHeight="1" x14ac:dyDescent="0.2">
      <c r="A48" s="31" t="s">
        <v>57</v>
      </c>
      <c r="B48" s="31" t="s">
        <v>58</v>
      </c>
      <c r="C48" s="3" t="s">
        <v>59</v>
      </c>
      <c r="D48" s="3"/>
      <c r="E48" s="3"/>
      <c r="F48" s="3"/>
      <c r="G48" s="3"/>
    </row>
    <row r="49" spans="1:7" ht="21.75" customHeight="1" x14ac:dyDescent="0.2">
      <c r="A49" s="31" t="s">
        <v>60</v>
      </c>
      <c r="B49" s="31" t="s">
        <v>61</v>
      </c>
      <c r="C49" s="3" t="s">
        <v>62</v>
      </c>
      <c r="D49" s="3"/>
      <c r="E49" s="3"/>
      <c r="F49" s="3"/>
      <c r="G49" s="3"/>
    </row>
    <row r="50" spans="1:7" ht="21.75" customHeight="1" x14ac:dyDescent="0.2">
      <c r="A50" s="31" t="s">
        <v>63</v>
      </c>
      <c r="B50" s="31" t="s">
        <v>64</v>
      </c>
      <c r="C50" s="3" t="s">
        <v>65</v>
      </c>
      <c r="D50" s="3"/>
      <c r="E50" s="3"/>
      <c r="F50" s="3"/>
      <c r="G50" s="3"/>
    </row>
    <row r="51" spans="1:7" ht="21.75" customHeight="1" x14ac:dyDescent="0.2">
      <c r="A51" s="31" t="s">
        <v>66</v>
      </c>
      <c r="B51" s="31" t="s">
        <v>67</v>
      </c>
      <c r="C51" s="3" t="s">
        <v>68</v>
      </c>
      <c r="D51" s="3"/>
      <c r="E51" s="3"/>
      <c r="F51" s="3"/>
      <c r="G51" s="3"/>
    </row>
    <row r="52" spans="1:7" ht="21.75" customHeight="1" x14ac:dyDescent="0.2">
      <c r="A52" s="31" t="s">
        <v>69</v>
      </c>
      <c r="B52" s="31" t="s">
        <v>70</v>
      </c>
      <c r="C52" s="3" t="s">
        <v>71</v>
      </c>
      <c r="D52" s="3"/>
      <c r="E52" s="3"/>
      <c r="F52" s="3"/>
      <c r="G52" s="3"/>
    </row>
    <row r="54" spans="1:7" x14ac:dyDescent="0.2">
      <c r="A54" s="5" t="s">
        <v>72</v>
      </c>
      <c r="B54" s="5"/>
      <c r="C54" s="5"/>
      <c r="D54" s="5"/>
      <c r="E54" s="5"/>
      <c r="F54" s="5"/>
      <c r="G54" s="5"/>
    </row>
    <row r="55" spans="1:7" ht="21.75" customHeight="1" x14ac:dyDescent="0.2">
      <c r="A55" s="32" t="s">
        <v>73</v>
      </c>
      <c r="B55" s="6" t="s">
        <v>74</v>
      </c>
      <c r="C55" s="6"/>
      <c r="D55" s="6"/>
      <c r="E55" s="2" t="s">
        <v>75</v>
      </c>
      <c r="F55" s="2"/>
      <c r="G55" s="2"/>
    </row>
    <row r="56" spans="1:7" ht="21.75" customHeight="1" x14ac:dyDescent="0.2">
      <c r="A56" s="32" t="s">
        <v>76</v>
      </c>
      <c r="B56" s="6" t="s">
        <v>77</v>
      </c>
      <c r="C56" s="6"/>
      <c r="D56" s="6"/>
      <c r="E56" s="2" t="s">
        <v>78</v>
      </c>
      <c r="F56" s="2"/>
      <c r="G56" s="2"/>
    </row>
    <row r="57" spans="1:7" ht="21.75" customHeight="1" x14ac:dyDescent="0.2">
      <c r="A57" s="32" t="s">
        <v>54</v>
      </c>
      <c r="B57" s="6" t="s">
        <v>79</v>
      </c>
      <c r="C57" s="6"/>
      <c r="D57" s="6"/>
      <c r="E57" s="2" t="s">
        <v>80</v>
      </c>
      <c r="F57" s="2"/>
      <c r="G57" s="2"/>
    </row>
    <row r="58" spans="1:7" ht="21.75" customHeight="1" x14ac:dyDescent="0.2">
      <c r="A58" s="32" t="s">
        <v>81</v>
      </c>
      <c r="B58" s="6" t="s">
        <v>82</v>
      </c>
      <c r="C58" s="6"/>
      <c r="D58" s="6"/>
      <c r="E58" s="2" t="s">
        <v>83</v>
      </c>
      <c r="F58" s="2"/>
      <c r="G58" s="2"/>
    </row>
    <row r="59" spans="1:7" ht="21.75" customHeight="1" x14ac:dyDescent="0.2">
      <c r="A59" s="32" t="s">
        <v>84</v>
      </c>
      <c r="B59" s="6" t="s">
        <v>85</v>
      </c>
      <c r="C59" s="6"/>
      <c r="D59" s="6"/>
      <c r="E59" s="2" t="s">
        <v>86</v>
      </c>
      <c r="F59" s="2"/>
      <c r="G59" s="2"/>
    </row>
    <row r="60" spans="1:7" ht="21.75" customHeight="1" x14ac:dyDescent="0.2">
      <c r="A60" s="32" t="s">
        <v>87</v>
      </c>
      <c r="B60" s="6" t="s">
        <v>88</v>
      </c>
      <c r="C60" s="6"/>
      <c r="D60" s="6"/>
      <c r="E60" s="2" t="s">
        <v>89</v>
      </c>
      <c r="F60" s="2"/>
      <c r="G60" s="2"/>
    </row>
    <row r="61" spans="1:7" ht="21.75" customHeight="1" x14ac:dyDescent="0.2">
      <c r="A61" s="32" t="s">
        <v>90</v>
      </c>
      <c r="B61" s="6" t="s">
        <v>91</v>
      </c>
      <c r="C61" s="6"/>
      <c r="D61" s="6"/>
      <c r="E61" s="2" t="s">
        <v>92</v>
      </c>
      <c r="F61" s="2"/>
      <c r="G61" s="2"/>
    </row>
    <row r="62" spans="1:7" ht="21.75" customHeight="1" x14ac:dyDescent="0.2">
      <c r="A62" s="32" t="s">
        <v>93</v>
      </c>
      <c r="B62" s="6" t="s">
        <v>94</v>
      </c>
      <c r="C62" s="6"/>
      <c r="D62" s="6"/>
      <c r="E62" s="2" t="s">
        <v>95</v>
      </c>
      <c r="F62" s="2"/>
      <c r="G62" s="2"/>
    </row>
    <row r="64" spans="1:7" x14ac:dyDescent="0.2">
      <c r="A64" s="1" t="s">
        <v>96</v>
      </c>
      <c r="B64" s="1"/>
      <c r="C64" s="1"/>
      <c r="D64" s="1"/>
      <c r="E64" s="1"/>
      <c r="F64" s="1"/>
      <c r="G64" s="1"/>
    </row>
  </sheetData>
  <mergeCells count="43">
    <mergeCell ref="A64:G64"/>
    <mergeCell ref="B60:D60"/>
    <mergeCell ref="E60:G60"/>
    <mergeCell ref="B61:D61"/>
    <mergeCell ref="E61:G61"/>
    <mergeCell ref="B62:D62"/>
    <mergeCell ref="E62:G62"/>
    <mergeCell ref="B57:D57"/>
    <mergeCell ref="E57:G57"/>
    <mergeCell ref="B58:D58"/>
    <mergeCell ref="E58:G58"/>
    <mergeCell ref="B59:D59"/>
    <mergeCell ref="E59:G59"/>
    <mergeCell ref="A54:G54"/>
    <mergeCell ref="B55:D55"/>
    <mergeCell ref="E55:G55"/>
    <mergeCell ref="B56:D56"/>
    <mergeCell ref="E56:G56"/>
    <mergeCell ref="C48:G48"/>
    <mergeCell ref="C49:G49"/>
    <mergeCell ref="C50:G50"/>
    <mergeCell ref="C51:G51"/>
    <mergeCell ref="C52:G52"/>
    <mergeCell ref="A42:G42"/>
    <mergeCell ref="A44:G44"/>
    <mergeCell ref="C45:G45"/>
    <mergeCell ref="C46:G46"/>
    <mergeCell ref="C47:G47"/>
    <mergeCell ref="A37:G37"/>
    <mergeCell ref="A38:G38"/>
    <mergeCell ref="A39:G39"/>
    <mergeCell ref="A40:G40"/>
    <mergeCell ref="A41:G41"/>
    <mergeCell ref="A32:G32"/>
    <mergeCell ref="A33:G33"/>
    <mergeCell ref="A34:G34"/>
    <mergeCell ref="A35:G35"/>
    <mergeCell ref="A36:G36"/>
    <mergeCell ref="A1:G1"/>
    <mergeCell ref="A2:G2"/>
    <mergeCell ref="A4:C4"/>
    <mergeCell ref="A22:C22"/>
    <mergeCell ref="A27:C27"/>
  </mergeCells>
  <hyperlinks>
    <hyperlink ref="E55" r:id="rId1" xr:uid="{00000000-0004-0000-0000-000000000000}"/>
    <hyperlink ref="E56" r:id="rId2" xr:uid="{00000000-0004-0000-0000-000001000000}"/>
    <hyperlink ref="E57" r:id="rId3" xr:uid="{00000000-0004-0000-0000-000002000000}"/>
    <hyperlink ref="E58" r:id="rId4" xr:uid="{00000000-0004-0000-0000-000003000000}"/>
    <hyperlink ref="E59" r:id="rId5" xr:uid="{00000000-0004-0000-0000-000004000000}"/>
    <hyperlink ref="E60" r:id="rId6" xr:uid="{00000000-0004-0000-0000-000005000000}"/>
    <hyperlink ref="E61" r:id="rId7" xr:uid="{00000000-0004-0000-0000-000006000000}"/>
    <hyperlink ref="E62" r:id="rId8" xr:uid="{00000000-0004-0000-0000-000007000000}"/>
  </hyperlinks>
  <pageMargins left="0.75" right="0.75" top="1" bottom="1" header="0.511811023622047" footer="0.511811023622047"/>
  <pageSetup paperSize="9" orientation="portrait" horizontalDpi="300" verticalDpi="300"/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PCP QALY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Kohane, Zak</cp:lastModifiedBy>
  <cp:revision>0</cp:revision>
  <dcterms:created xsi:type="dcterms:W3CDTF">2026-07-01T16:55:16Z</dcterms:created>
  <dcterms:modified xsi:type="dcterms:W3CDTF">2026-07-01T17:33:15Z</dcterms:modified>
  <dc:language>en-US</dc:language>
</cp:coreProperties>
</file>